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6395" windowHeight="14160"/>
  </bookViews>
  <sheets>
    <sheet name="CheckList" sheetId="1" r:id="rId1"/>
    <sheet name="Légende" sheetId="2" r:id="rId2"/>
  </sheets>
  <definedNames>
    <definedName name="PoidsBenF">CheckList!$E$1</definedName>
    <definedName name="PoidsParticipant">CheckList!$G$1</definedName>
  </definedNames>
  <calcPr calcId="125725"/>
</workbook>
</file>

<file path=xl/calcChain.xml><?xml version="1.0" encoding="utf-8"?>
<calcChain xmlns="http://schemas.openxmlformats.org/spreadsheetml/2006/main">
  <c r="F42" i="1"/>
  <c r="F41" s="1"/>
  <c r="F22"/>
  <c r="F36"/>
  <c r="F28"/>
  <c r="F23"/>
  <c r="F3"/>
  <c r="F9"/>
  <c r="D25"/>
  <c r="D24"/>
  <c r="D41"/>
  <c r="D36"/>
  <c r="D28"/>
  <c r="D27"/>
  <c r="D26"/>
  <c r="D22"/>
  <c r="D17"/>
  <c r="D9"/>
  <c r="D3"/>
  <c r="F5" l="1"/>
  <c r="F2" s="1"/>
  <c r="G2" s="1"/>
  <c r="D5"/>
  <c r="D23"/>
  <c r="D2" l="1"/>
  <c r="E2" s="1"/>
</calcChain>
</file>

<file path=xl/comments1.xml><?xml version="1.0" encoding="utf-8"?>
<comments xmlns="http://schemas.openxmlformats.org/spreadsheetml/2006/main">
  <authors>
    <author>Kago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Rappel : le poids du sac à dos rempli ne doit pas dépasser </t>
        </r>
        <r>
          <rPr>
            <b/>
            <sz val="9"/>
            <color indexed="10"/>
            <rFont val="Tahoma"/>
            <family val="2"/>
          </rPr>
          <t>20%</t>
        </r>
        <r>
          <rPr>
            <sz val="9"/>
            <color indexed="10"/>
            <rFont val="Tahoma"/>
            <family val="2"/>
          </rPr>
          <t xml:space="preserve"> du poids du marcheur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Rappel : le poids du sac à dos rempli ne doit pas dépasser </t>
        </r>
        <r>
          <rPr>
            <b/>
            <sz val="9"/>
            <color indexed="10"/>
            <rFont val="Tahoma"/>
            <family val="2"/>
          </rPr>
          <t>20%</t>
        </r>
        <r>
          <rPr>
            <sz val="9"/>
            <color indexed="10"/>
            <rFont val="Tahoma"/>
            <family val="2"/>
          </rPr>
          <t xml:space="preserve"> du poids du marcheur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Poids actuel… certainement plus à l'achat (il n'y a quasiment plus de semelle :-) )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409 poncho
024 sac de rétention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2 caleçons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1090 tente
0021 sac de contention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781 duvet
057 sac de compression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207 matelas
036 sac de contention+ rustines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129 sac à viande
005 sac de contention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Savon, brosse à dent, dentifrice, brosse à cheveux, rasoir/mousse, crème hydradante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les p'tites "microfibre"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68g poids d'un rouleau complet… je pars toujours avec les fonds de rouleau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coque, batterie de secours, chargeur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175 téléphone+coque
</t>
        </r>
        <r>
          <rPr>
            <i/>
            <sz val="9"/>
            <color indexed="81"/>
            <rFont val="Tahoma"/>
            <family val="2"/>
          </rPr>
          <t>033 chargeur (prise)… qui reste à la voiture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Carte d'identité, carte vitale et mutuelle, coordonnées de l'assurance, carte bleue, argent liquide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Kago:</t>
        </r>
        <r>
          <rPr>
            <sz val="9"/>
            <color indexed="81"/>
            <rFont val="Tahoma"/>
            <family val="2"/>
          </rPr>
          <t xml:space="preserve">
pansements, compresses stériles, sérum physiologique, paracétamol, spasfon, pince à épiler, couverture de survie, médicaments personnels</t>
        </r>
      </text>
    </comment>
  </commentList>
</comments>
</file>

<file path=xl/sharedStrings.xml><?xml version="1.0" encoding="utf-8"?>
<sst xmlns="http://schemas.openxmlformats.org/spreadsheetml/2006/main" count="117" uniqueCount="80">
  <si>
    <t>Catégorie</t>
  </si>
  <si>
    <t>Matériel</t>
  </si>
  <si>
    <t>Check</t>
  </si>
  <si>
    <t>Total général</t>
  </si>
  <si>
    <t>TOTAL</t>
  </si>
  <si>
    <t>Total Sac à dos</t>
  </si>
  <si>
    <t>Sac à dos</t>
  </si>
  <si>
    <t>Classique : 2000g</t>
  </si>
  <si>
    <t>Total Vêtements</t>
  </si>
  <si>
    <t>Vêtements</t>
  </si>
  <si>
    <t>Chaussures de randonnée</t>
  </si>
  <si>
    <t>Classique : 1200g</t>
  </si>
  <si>
    <t>Chaussettes (2 paires rando)</t>
  </si>
  <si>
    <t>Pantalon de rando</t>
  </si>
  <si>
    <t>J'ai un "Pantalon transformable short" au lieu d'un "Pantalon de rando" ET d'un "Pantacourt de rando"</t>
  </si>
  <si>
    <t>Pantacourt de randonnée</t>
  </si>
  <si>
    <t>Pantalon transformable short</t>
  </si>
  <si>
    <t>T-shirts (1 manche courte)</t>
  </si>
  <si>
    <t>T-shirts (1 manche longue)</t>
  </si>
  <si>
    <t>Doudoune d'alpinisme</t>
  </si>
  <si>
    <t>Veste coupe-vent imper-respirante</t>
  </si>
  <si>
    <t>Privilégier une "Veste coupe-vent imper-respirante" à un "poncho"</t>
  </si>
  <si>
    <t>Poncho</t>
  </si>
  <si>
    <t>Gants de marche</t>
  </si>
  <si>
    <t>Bonnet ou Casquette</t>
  </si>
  <si>
    <t>Tour de cou (buff)</t>
  </si>
  <si>
    <t>Pyjama et sous-vêtements</t>
  </si>
  <si>
    <t>Total Couchage</t>
  </si>
  <si>
    <t>Couchage</t>
  </si>
  <si>
    <t>Tente</t>
  </si>
  <si>
    <t>Groupe : la tente se partage, le poids aussi</t>
  </si>
  <si>
    <t>Duvet</t>
  </si>
  <si>
    <t>Classique : 500g (léger) 1100g (lourd)</t>
  </si>
  <si>
    <r>
      <t>Matelas</t>
    </r>
    <r>
      <rPr>
        <i/>
        <sz val="11"/>
        <color theme="1"/>
        <rFont val="Calibri"/>
        <family val="2"/>
        <scheme val="minor"/>
      </rPr>
      <t xml:space="preserve"> (gonflable ou non)</t>
    </r>
  </si>
  <si>
    <t>Classique : 670g</t>
  </si>
  <si>
    <t>Drap sac</t>
  </si>
  <si>
    <t>Total Hygiène et confort</t>
  </si>
  <si>
    <t>Hygiène et confort</t>
  </si>
  <si>
    <t>Boules Quies</t>
  </si>
  <si>
    <t>Affaire de toilette</t>
  </si>
  <si>
    <t>Serviette de toilette</t>
  </si>
  <si>
    <t>Mouchoirs ou papier toilette</t>
  </si>
  <si>
    <t>Couteau suisse</t>
  </si>
  <si>
    <t>Sacs plastiques</t>
  </si>
  <si>
    <t>Bâtons de randonnée</t>
  </si>
  <si>
    <t>Indispensable pour beaucoup de gens</t>
  </si>
  <si>
    <t>Total Image et Son</t>
  </si>
  <si>
    <t>Image et Son</t>
  </si>
  <si>
    <t>Téléphone et accessoires</t>
  </si>
  <si>
    <t>En mode avion : lampe &amp; appel au secours</t>
  </si>
  <si>
    <t>Appareil photos et carte mémoire</t>
  </si>
  <si>
    <t xml:space="preserve">GoPro et accessoires </t>
  </si>
  <si>
    <t>Optionnel</t>
  </si>
  <si>
    <t>Total Sécurité</t>
  </si>
  <si>
    <t>Sécurité</t>
  </si>
  <si>
    <t>Trousse de secours</t>
  </si>
  <si>
    <t>Groupe : une par groupe suffit</t>
  </si>
  <si>
    <t>Lunettes de soleil</t>
  </si>
  <si>
    <t>Mes yeux kiffent le soleil direct</t>
  </si>
  <si>
    <t>Crème solaire</t>
  </si>
  <si>
    <t>Peau alcaline, casquette et manches longues suffisent</t>
  </si>
  <si>
    <t>* Rappel : le poids du sac à dos rempli ne doit pas dépasser 20% du poids du marcheur</t>
  </si>
  <si>
    <t>Pesé (au gramme près)</t>
  </si>
  <si>
    <t>Estimé (donnée fabriquant)</t>
  </si>
  <si>
    <t>Je n'ai pas, mais vous pouvez</t>
  </si>
  <si>
    <t>Tongs (1 paire de)</t>
  </si>
  <si>
    <t>Chassures légères (1 paire de)</t>
  </si>
  <si>
    <t>Maillot de bain</t>
  </si>
  <si>
    <t>Poids B</t>
  </si>
  <si>
    <t>Nourriture/Barres/fruits secs…</t>
  </si>
  <si>
    <t>Carte d'identité, vitale, bleue, liquide</t>
  </si>
  <si>
    <t>+ Coordonnées mutuelle &amp; assurance</t>
  </si>
  <si>
    <t>dont Soutien-gorge de sport pour les femmes</t>
  </si>
  <si>
    <t>De quoi écrire !</t>
  </si>
  <si>
    <t>Cahier/quelques stylos</t>
  </si>
  <si>
    <t>Gourde(s)/Poches à eau</t>
  </si>
  <si>
    <t>Eau (2,0l min)</t>
  </si>
  <si>
    <t>Je prends toujours plus d'eau que je n'en consomme réellement… question de survie</t>
  </si>
  <si>
    <t>Mon Poids</t>
  </si>
  <si>
    <t>Pour éviter les coups de soleils</t>
  </si>
</sst>
</file>

<file path=xl/styles.xml><?xml version="1.0" encoding="utf-8"?>
<styleSheet xmlns="http://schemas.openxmlformats.org/spreadsheetml/2006/main">
  <numFmts count="3">
    <numFmt numFmtId="164" formatCode="0&quot; g&quot;"/>
    <numFmt numFmtId="165" formatCode="&quot;Je pèse &quot;0&quot; kg&quot;"/>
    <numFmt numFmtId="166" formatCode="&quot;Mon matériel pèse &quot;0.0&quot; % de mon poids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i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1"/>
        </stop>
        <stop position="1">
          <color theme="1" tint="0.49803155613879818"/>
        </stop>
      </gradientFill>
    </fill>
    <fill>
      <gradientFill degree="90">
        <stop position="0">
          <color theme="1" tint="0.49803155613879818"/>
        </stop>
        <stop position="1">
          <color theme="0" tint="-5.0965910824915313E-2"/>
        </stop>
      </gradient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1" xfId="0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0" fillId="0" borderId="1" xfId="0" applyBorder="1" applyAlignment="1">
      <alignment wrapText="1"/>
    </xf>
    <xf numFmtId="0" fontId="4" fillId="0" borderId="2" xfId="0" applyFont="1" applyFill="1" applyBorder="1"/>
    <xf numFmtId="164" fontId="0" fillId="0" borderId="0" xfId="0" applyNumberFormat="1"/>
    <xf numFmtId="0" fontId="10" fillId="0" borderId="1" xfId="0" applyFont="1" applyBorder="1"/>
    <xf numFmtId="3" fontId="11" fillId="3" borderId="1" xfId="0" applyNumberFormat="1" applyFont="1" applyFill="1" applyBorder="1"/>
    <xf numFmtId="0" fontId="12" fillId="0" borderId="1" xfId="0" applyFont="1" applyBorder="1"/>
    <xf numFmtId="0" fontId="13" fillId="0" borderId="1" xfId="0" applyFont="1" applyBorder="1"/>
    <xf numFmtId="164" fontId="14" fillId="3" borderId="1" xfId="0" applyNumberFormat="1" applyFont="1" applyFill="1" applyBorder="1"/>
    <xf numFmtId="165" fontId="15" fillId="0" borderId="4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 horizontal="left"/>
    </xf>
    <xf numFmtId="0" fontId="13" fillId="0" borderId="1" xfId="0" quotePrefix="1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G49"/>
  <sheetViews>
    <sheetView tabSelected="1" zoomScaleNormal="100" workbookViewId="0">
      <pane xSplit="2" ySplit="2" topLeftCell="C3" activePane="bottomRight" state="frozenSplit"/>
      <selection pane="topRight" activeCell="B1" sqref="B1"/>
      <selection pane="bottomLeft" activeCell="A2" sqref="A2"/>
      <selection pane="bottomRight" activeCell="D43" sqref="D43"/>
    </sheetView>
  </sheetViews>
  <sheetFormatPr baseColWidth="10" defaultRowHeight="15" outlineLevelRow="2"/>
  <cols>
    <col min="1" max="1" width="22.5703125" hidden="1" customWidth="1"/>
    <col min="2" max="2" width="35.85546875" customWidth="1"/>
    <col min="3" max="3" width="5.7109375" customWidth="1"/>
    <col min="4" max="4" width="8.7109375" style="10" bestFit="1" customWidth="1"/>
    <col min="5" max="5" width="36.42578125" customWidth="1"/>
    <col min="6" max="6" width="8.7109375" style="10" bestFit="1" customWidth="1"/>
    <col min="7" max="7" width="32.7109375" bestFit="1" customWidth="1"/>
  </cols>
  <sheetData>
    <row r="1" spans="1:7" ht="30">
      <c r="A1" s="1" t="s">
        <v>0</v>
      </c>
      <c r="B1" s="1" t="s">
        <v>1</v>
      </c>
      <c r="C1" s="1" t="s">
        <v>2</v>
      </c>
      <c r="D1" s="2" t="s">
        <v>68</v>
      </c>
      <c r="E1" s="16">
        <v>78</v>
      </c>
      <c r="F1" s="2" t="s">
        <v>78</v>
      </c>
      <c r="G1" s="16">
        <v>70</v>
      </c>
    </row>
    <row r="2" spans="1:7">
      <c r="A2" s="3" t="s">
        <v>3</v>
      </c>
      <c r="B2" s="3" t="s">
        <v>4</v>
      </c>
      <c r="C2" s="3"/>
      <c r="D2" s="15">
        <f>SUBTOTAL(9,D4:D48)</f>
        <v>13924</v>
      </c>
      <c r="E2" s="17">
        <f>D2/(PoidsBenF*1000)*100</f>
        <v>17.851282051282052</v>
      </c>
      <c r="F2" s="15">
        <f>SUBTOTAL(9,F4:F48)</f>
        <v>16239</v>
      </c>
      <c r="G2" s="17">
        <f>F2/(PoidsParticipant*1000)*100</f>
        <v>23.19857142857143</v>
      </c>
    </row>
    <row r="3" spans="1:7" outlineLevel="1">
      <c r="A3" s="3" t="s">
        <v>5</v>
      </c>
      <c r="B3" s="3" t="s">
        <v>6</v>
      </c>
      <c r="C3" s="3"/>
      <c r="D3" s="15">
        <f>SUBTOTAL(9,D4:D4)</f>
        <v>2326</v>
      </c>
      <c r="E3" s="12"/>
      <c r="F3" s="15">
        <f>SUBTOTAL(9,F4:F4)</f>
        <v>3200</v>
      </c>
      <c r="G3" s="12"/>
    </row>
    <row r="4" spans="1:7" outlineLevel="2">
      <c r="A4" s="4" t="s">
        <v>6</v>
      </c>
      <c r="B4" s="4" t="s">
        <v>6</v>
      </c>
      <c r="C4" s="4"/>
      <c r="D4" s="5">
        <v>2326</v>
      </c>
      <c r="E4" s="13" t="s">
        <v>7</v>
      </c>
      <c r="F4" s="6">
        <v>3200</v>
      </c>
      <c r="G4" s="13"/>
    </row>
    <row r="5" spans="1:7" outlineLevel="1">
      <c r="A5" s="3" t="s">
        <v>8</v>
      </c>
      <c r="B5" s="3" t="s">
        <v>9</v>
      </c>
      <c r="C5" s="3"/>
      <c r="D5" s="15">
        <f>SUBTOTAL(9,D6:D22)</f>
        <v>3325</v>
      </c>
      <c r="E5" s="12"/>
      <c r="F5" s="15">
        <f>SUBTOTAL(9,F6:F22)</f>
        <v>4365</v>
      </c>
      <c r="G5" s="12"/>
    </row>
    <row r="6" spans="1:7" outlineLevel="2">
      <c r="A6" s="4" t="s">
        <v>9</v>
      </c>
      <c r="B6" s="4" t="s">
        <v>10</v>
      </c>
      <c r="C6" s="4"/>
      <c r="D6" s="5">
        <v>1063</v>
      </c>
      <c r="E6" s="13" t="s">
        <v>11</v>
      </c>
      <c r="F6" s="6">
        <v>1022</v>
      </c>
      <c r="G6" s="13"/>
    </row>
    <row r="7" spans="1:7" outlineLevel="2">
      <c r="A7" s="4"/>
      <c r="B7" s="4" t="s">
        <v>65</v>
      </c>
      <c r="C7" s="4"/>
      <c r="D7" s="7"/>
      <c r="E7" s="13"/>
      <c r="F7" s="6">
        <v>225</v>
      </c>
      <c r="G7" s="13"/>
    </row>
    <row r="8" spans="1:7" outlineLevel="2">
      <c r="A8" s="4"/>
      <c r="B8" s="4" t="s">
        <v>66</v>
      </c>
      <c r="C8" s="4"/>
      <c r="D8" s="7"/>
      <c r="E8" s="13"/>
      <c r="F8" s="6">
        <v>400</v>
      </c>
      <c r="G8" s="13"/>
    </row>
    <row r="9" spans="1:7" outlineLevel="2">
      <c r="A9" s="4" t="s">
        <v>9</v>
      </c>
      <c r="B9" s="4" t="s">
        <v>12</v>
      </c>
      <c r="C9" s="4"/>
      <c r="D9" s="5">
        <f>2*58</f>
        <v>116</v>
      </c>
      <c r="E9" s="14"/>
      <c r="F9" s="6">
        <f>2*80</f>
        <v>160</v>
      </c>
      <c r="G9" s="14"/>
    </row>
    <row r="10" spans="1:7" outlineLevel="2">
      <c r="A10" s="4" t="s">
        <v>9</v>
      </c>
      <c r="B10" s="4" t="s">
        <v>13</v>
      </c>
      <c r="C10" s="4"/>
      <c r="D10" s="7"/>
      <c r="E10" s="19" t="s">
        <v>14</v>
      </c>
      <c r="F10" s="7"/>
      <c r="G10" s="19"/>
    </row>
    <row r="11" spans="1:7" outlineLevel="2">
      <c r="A11" s="4" t="s">
        <v>9</v>
      </c>
      <c r="B11" s="4" t="s">
        <v>15</v>
      </c>
      <c r="C11" s="4"/>
      <c r="D11" s="7"/>
      <c r="E11" s="19"/>
      <c r="F11" s="7"/>
      <c r="G11" s="19"/>
    </row>
    <row r="12" spans="1:7" outlineLevel="2">
      <c r="A12" s="4" t="s">
        <v>9</v>
      </c>
      <c r="B12" s="4" t="s">
        <v>16</v>
      </c>
      <c r="C12" s="4"/>
      <c r="D12" s="5">
        <v>570</v>
      </c>
      <c r="E12" s="19"/>
      <c r="F12" s="6">
        <v>690</v>
      </c>
      <c r="G12" s="19"/>
    </row>
    <row r="13" spans="1:7" outlineLevel="2">
      <c r="A13" s="4" t="s">
        <v>9</v>
      </c>
      <c r="B13" s="4" t="s">
        <v>17</v>
      </c>
      <c r="C13" s="4"/>
      <c r="D13" s="5">
        <v>131</v>
      </c>
      <c r="E13" s="14"/>
      <c r="F13" s="6">
        <v>120</v>
      </c>
      <c r="G13" s="14"/>
    </row>
    <row r="14" spans="1:7" outlineLevel="2">
      <c r="A14" s="4" t="s">
        <v>9</v>
      </c>
      <c r="B14" s="4" t="s">
        <v>18</v>
      </c>
      <c r="C14" s="4"/>
      <c r="D14" s="5">
        <v>237</v>
      </c>
      <c r="E14" s="11" t="s">
        <v>79</v>
      </c>
      <c r="F14" s="6">
        <v>350</v>
      </c>
      <c r="G14" s="14"/>
    </row>
    <row r="15" spans="1:7" outlineLevel="2">
      <c r="A15" s="4" t="s">
        <v>9</v>
      </c>
      <c r="B15" s="4" t="s">
        <v>19</v>
      </c>
      <c r="C15" s="4"/>
      <c r="D15" s="5">
        <v>505</v>
      </c>
      <c r="E15" s="14"/>
      <c r="F15" s="6">
        <v>445</v>
      </c>
      <c r="G15" s="14"/>
    </row>
    <row r="16" spans="1:7" ht="15" customHeight="1" outlineLevel="2">
      <c r="A16" s="4" t="s">
        <v>9</v>
      </c>
      <c r="B16" s="4" t="s">
        <v>20</v>
      </c>
      <c r="C16" s="4"/>
      <c r="D16" s="7"/>
      <c r="E16" s="22" t="s">
        <v>21</v>
      </c>
      <c r="F16" s="7"/>
      <c r="G16" s="20"/>
    </row>
    <row r="17" spans="1:7" outlineLevel="2">
      <c r="A17" s="4" t="s">
        <v>9</v>
      </c>
      <c r="B17" s="4" t="s">
        <v>22</v>
      </c>
      <c r="C17" s="4"/>
      <c r="D17" s="5">
        <f>433-24</f>
        <v>409</v>
      </c>
      <c r="E17" s="23"/>
      <c r="F17" s="6">
        <v>445</v>
      </c>
      <c r="G17" s="20"/>
    </row>
    <row r="18" spans="1:7" outlineLevel="2">
      <c r="A18" s="4" t="s">
        <v>9</v>
      </c>
      <c r="B18" s="4" t="s">
        <v>23</v>
      </c>
      <c r="C18" s="4"/>
      <c r="D18" s="5">
        <v>55</v>
      </c>
      <c r="E18" s="14"/>
      <c r="F18" s="6">
        <v>40</v>
      </c>
      <c r="G18" s="14"/>
    </row>
    <row r="19" spans="1:7" outlineLevel="2">
      <c r="A19" s="4"/>
      <c r="B19" s="4" t="s">
        <v>67</v>
      </c>
      <c r="C19" s="4"/>
      <c r="D19" s="7"/>
      <c r="E19" s="14"/>
      <c r="F19" s="6">
        <v>107</v>
      </c>
      <c r="G19" s="14"/>
    </row>
    <row r="20" spans="1:7" outlineLevel="2">
      <c r="A20" s="4" t="s">
        <v>9</v>
      </c>
      <c r="B20" s="4" t="s">
        <v>24</v>
      </c>
      <c r="C20" s="4"/>
      <c r="D20" s="5">
        <v>75</v>
      </c>
      <c r="E20" s="14"/>
      <c r="F20" s="6">
        <v>67</v>
      </c>
      <c r="G20" s="14"/>
    </row>
    <row r="21" spans="1:7" outlineLevel="2">
      <c r="A21" s="4" t="s">
        <v>9</v>
      </c>
      <c r="B21" s="4" t="s">
        <v>25</v>
      </c>
      <c r="C21" s="4"/>
      <c r="D21" s="5">
        <v>38</v>
      </c>
      <c r="E21" s="14"/>
      <c r="F21" s="6">
        <v>51</v>
      </c>
      <c r="G21" s="14"/>
    </row>
    <row r="22" spans="1:7" outlineLevel="2">
      <c r="A22" s="4" t="s">
        <v>9</v>
      </c>
      <c r="B22" s="4" t="s">
        <v>26</v>
      </c>
      <c r="C22" s="4"/>
      <c r="D22" s="5">
        <f>63*2</f>
        <v>126</v>
      </c>
      <c r="E22" s="14" t="s">
        <v>72</v>
      </c>
      <c r="F22" s="6">
        <f>40+20+183</f>
        <v>243</v>
      </c>
      <c r="G22" s="14"/>
    </row>
    <row r="23" spans="1:7" outlineLevel="1">
      <c r="A23" s="3" t="s">
        <v>27</v>
      </c>
      <c r="B23" s="3" t="s">
        <v>28</v>
      </c>
      <c r="C23" s="3"/>
      <c r="D23" s="15">
        <f>SUBTOTAL(9,D24:D27)</f>
        <v>2326</v>
      </c>
      <c r="E23" s="12"/>
      <c r="F23" s="15">
        <f>SUBTOTAL(9,F24:F27)</f>
        <v>2865</v>
      </c>
      <c r="G23" s="12"/>
    </row>
    <row r="24" spans="1:7" outlineLevel="2">
      <c r="A24" s="4" t="s">
        <v>28</v>
      </c>
      <c r="B24" s="4" t="s">
        <v>29</v>
      </c>
      <c r="C24" s="4"/>
      <c r="D24" s="5">
        <f>1111</f>
        <v>1111</v>
      </c>
      <c r="E24" s="11" t="s">
        <v>30</v>
      </c>
      <c r="F24" s="7"/>
      <c r="G24" s="11"/>
    </row>
    <row r="25" spans="1:7" outlineLevel="2">
      <c r="A25" s="4" t="s">
        <v>28</v>
      </c>
      <c r="B25" s="4" t="s">
        <v>31</v>
      </c>
      <c r="C25" s="4"/>
      <c r="D25" s="5">
        <f>781+57</f>
        <v>838</v>
      </c>
      <c r="E25" s="13" t="s">
        <v>32</v>
      </c>
      <c r="F25" s="6">
        <v>1420</v>
      </c>
      <c r="G25" s="13"/>
    </row>
    <row r="26" spans="1:7" outlineLevel="2">
      <c r="A26" s="4" t="s">
        <v>28</v>
      </c>
      <c r="B26" s="4" t="s">
        <v>33</v>
      </c>
      <c r="C26" s="4"/>
      <c r="D26" s="5">
        <f>207+36</f>
        <v>243</v>
      </c>
      <c r="E26" s="13" t="s">
        <v>34</v>
      </c>
      <c r="F26" s="6">
        <v>1320</v>
      </c>
      <c r="G26" s="13"/>
    </row>
    <row r="27" spans="1:7" outlineLevel="2">
      <c r="A27" s="4" t="s">
        <v>28</v>
      </c>
      <c r="B27" s="4" t="s">
        <v>35</v>
      </c>
      <c r="C27" s="4"/>
      <c r="D27" s="5">
        <f>129+5</f>
        <v>134</v>
      </c>
      <c r="E27" s="14"/>
      <c r="F27" s="6">
        <v>125</v>
      </c>
      <c r="G27" s="14"/>
    </row>
    <row r="28" spans="1:7" outlineLevel="1">
      <c r="A28" s="3" t="s">
        <v>36</v>
      </c>
      <c r="B28" s="3" t="s">
        <v>37</v>
      </c>
      <c r="C28" s="3"/>
      <c r="D28" s="15">
        <f>SUBTOTAL(9,D29:D35)</f>
        <v>496</v>
      </c>
      <c r="E28" s="12"/>
      <c r="F28" s="15">
        <f>SUBTOTAL(9,F29:F35)</f>
        <v>1082</v>
      </c>
      <c r="G28" s="12"/>
    </row>
    <row r="29" spans="1:7" outlineLevel="2">
      <c r="A29" s="4" t="s">
        <v>37</v>
      </c>
      <c r="B29" s="4" t="s">
        <v>38</v>
      </c>
      <c r="C29" s="4"/>
      <c r="D29" s="5">
        <v>2</v>
      </c>
      <c r="E29" s="14"/>
      <c r="F29" s="6">
        <v>2</v>
      </c>
      <c r="G29" s="14"/>
    </row>
    <row r="30" spans="1:7" outlineLevel="2">
      <c r="A30" s="4" t="s">
        <v>37</v>
      </c>
      <c r="B30" s="4" t="s">
        <v>39</v>
      </c>
      <c r="C30" s="4"/>
      <c r="D30" s="5">
        <v>123</v>
      </c>
      <c r="E30" s="14"/>
      <c r="F30" s="6">
        <v>160</v>
      </c>
      <c r="G30" s="14"/>
    </row>
    <row r="31" spans="1:7" outlineLevel="2">
      <c r="A31" s="4" t="s">
        <v>37</v>
      </c>
      <c r="B31" s="4" t="s">
        <v>40</v>
      </c>
      <c r="C31" s="4"/>
      <c r="D31" s="5">
        <v>203</v>
      </c>
      <c r="E31" s="14"/>
      <c r="F31" s="6">
        <v>230</v>
      </c>
      <c r="G31" s="14"/>
    </row>
    <row r="32" spans="1:7" outlineLevel="2">
      <c r="A32" s="4" t="s">
        <v>37</v>
      </c>
      <c r="B32" s="4" t="s">
        <v>41</v>
      </c>
      <c r="C32" s="4"/>
      <c r="D32" s="5">
        <v>68</v>
      </c>
      <c r="E32" s="14"/>
      <c r="F32" s="6">
        <v>50</v>
      </c>
      <c r="G32" s="14"/>
    </row>
    <row r="33" spans="1:7" outlineLevel="2">
      <c r="A33" s="4" t="s">
        <v>37</v>
      </c>
      <c r="B33" s="4" t="s">
        <v>42</v>
      </c>
      <c r="C33" s="4"/>
      <c r="D33" s="5">
        <v>98</v>
      </c>
      <c r="E33" s="14"/>
      <c r="F33" s="6">
        <v>100</v>
      </c>
      <c r="G33" s="14"/>
    </row>
    <row r="34" spans="1:7" outlineLevel="2">
      <c r="A34" s="4" t="s">
        <v>37</v>
      </c>
      <c r="B34" s="4" t="s">
        <v>43</v>
      </c>
      <c r="C34" s="4"/>
      <c r="D34" s="5">
        <v>2</v>
      </c>
      <c r="E34" s="14"/>
      <c r="F34" s="7"/>
      <c r="G34" s="14"/>
    </row>
    <row r="35" spans="1:7" outlineLevel="2">
      <c r="A35" s="4" t="s">
        <v>37</v>
      </c>
      <c r="B35" s="4" t="s">
        <v>44</v>
      </c>
      <c r="C35" s="4"/>
      <c r="D35" s="7"/>
      <c r="E35" s="11" t="s">
        <v>45</v>
      </c>
      <c r="F35" s="6">
        <v>540</v>
      </c>
      <c r="G35" s="11"/>
    </row>
    <row r="36" spans="1:7" outlineLevel="1">
      <c r="A36" s="3" t="s">
        <v>46</v>
      </c>
      <c r="B36" s="3" t="s">
        <v>47</v>
      </c>
      <c r="C36" s="3"/>
      <c r="D36" s="15">
        <f>SUBTOTAL(9,D37:D40)</f>
        <v>1340</v>
      </c>
      <c r="E36" s="12"/>
      <c r="F36" s="15">
        <f>SUBTOTAL(9,F37:F40)</f>
        <v>455</v>
      </c>
      <c r="G36" s="12"/>
    </row>
    <row r="37" spans="1:7" outlineLevel="2">
      <c r="A37" s="4" t="s">
        <v>47</v>
      </c>
      <c r="B37" s="4" t="s">
        <v>48</v>
      </c>
      <c r="C37" s="4"/>
      <c r="D37" s="5">
        <v>175</v>
      </c>
      <c r="E37" s="11" t="s">
        <v>49</v>
      </c>
      <c r="F37" s="6">
        <v>190</v>
      </c>
      <c r="G37" s="11"/>
    </row>
    <row r="38" spans="1:7" outlineLevel="2">
      <c r="A38" s="4" t="s">
        <v>47</v>
      </c>
      <c r="B38" s="4" t="s">
        <v>50</v>
      </c>
      <c r="C38" s="4"/>
      <c r="D38" s="5">
        <v>245</v>
      </c>
      <c r="E38" s="14"/>
      <c r="F38" s="6">
        <v>265</v>
      </c>
      <c r="G38" s="14"/>
    </row>
    <row r="39" spans="1:7" outlineLevel="2">
      <c r="A39" s="4"/>
      <c r="B39" s="4" t="s">
        <v>51</v>
      </c>
      <c r="C39" s="4"/>
      <c r="D39" s="5">
        <v>610</v>
      </c>
      <c r="E39" s="11" t="s">
        <v>52</v>
      </c>
      <c r="F39" s="6"/>
      <c r="G39" s="11"/>
    </row>
    <row r="40" spans="1:7" outlineLevel="2">
      <c r="A40" s="4" t="s">
        <v>47</v>
      </c>
      <c r="B40" s="4" t="s">
        <v>73</v>
      </c>
      <c r="C40" s="4"/>
      <c r="D40" s="5">
        <v>310</v>
      </c>
      <c r="E40" s="11" t="s">
        <v>74</v>
      </c>
      <c r="F40" s="7"/>
      <c r="G40" s="11"/>
    </row>
    <row r="41" spans="1:7" outlineLevel="1">
      <c r="A41" s="3" t="s">
        <v>53</v>
      </c>
      <c r="B41" s="3" t="s">
        <v>54</v>
      </c>
      <c r="C41" s="3"/>
      <c r="D41" s="15">
        <f>SUBTOTAL(9,D42:D48)</f>
        <v>4111</v>
      </c>
      <c r="E41" s="12"/>
      <c r="F41" s="15">
        <f>SUBTOTAL(9,F42:F48)</f>
        <v>4272</v>
      </c>
      <c r="G41" s="12"/>
    </row>
    <row r="42" spans="1:7" outlineLevel="2">
      <c r="A42" s="4" t="s">
        <v>54</v>
      </c>
      <c r="B42" s="4" t="s">
        <v>75</v>
      </c>
      <c r="C42" s="4"/>
      <c r="D42" s="5">
        <v>144</v>
      </c>
      <c r="E42" s="21" t="s">
        <v>77</v>
      </c>
      <c r="F42" s="6">
        <f>150+252</f>
        <v>402</v>
      </c>
      <c r="G42" s="21"/>
    </row>
    <row r="43" spans="1:7" outlineLevel="2">
      <c r="A43" s="4" t="s">
        <v>54</v>
      </c>
      <c r="B43" s="4" t="s">
        <v>76</v>
      </c>
      <c r="C43" s="4"/>
      <c r="D43" s="5">
        <v>2500</v>
      </c>
      <c r="E43" s="21"/>
      <c r="F43" s="6">
        <v>2750</v>
      </c>
      <c r="G43" s="21"/>
    </row>
    <row r="44" spans="1:7" outlineLevel="2">
      <c r="A44" s="4" t="s">
        <v>54</v>
      </c>
      <c r="B44" s="4" t="s">
        <v>69</v>
      </c>
      <c r="C44" s="4"/>
      <c r="D44" s="6">
        <v>1000</v>
      </c>
      <c r="E44" s="14"/>
      <c r="F44" s="6">
        <v>1000</v>
      </c>
      <c r="G44" s="14"/>
    </row>
    <row r="45" spans="1:7" outlineLevel="2">
      <c r="A45" s="4" t="s">
        <v>54</v>
      </c>
      <c r="B45" s="8" t="s">
        <v>70</v>
      </c>
      <c r="C45" s="4"/>
      <c r="D45" s="6">
        <v>30</v>
      </c>
      <c r="E45" s="18" t="s">
        <v>71</v>
      </c>
      <c r="F45" s="6">
        <v>30</v>
      </c>
      <c r="G45" s="18"/>
    </row>
    <row r="46" spans="1:7" outlineLevel="2">
      <c r="A46" s="4" t="s">
        <v>54</v>
      </c>
      <c r="B46" s="8" t="s">
        <v>55</v>
      </c>
      <c r="C46" s="4"/>
      <c r="D46" s="5">
        <v>437</v>
      </c>
      <c r="E46" s="11" t="s">
        <v>56</v>
      </c>
      <c r="F46" s="7"/>
      <c r="G46" s="11"/>
    </row>
    <row r="47" spans="1:7" outlineLevel="2">
      <c r="A47" s="4" t="s">
        <v>54</v>
      </c>
      <c r="B47" s="4" t="s">
        <v>57</v>
      </c>
      <c r="C47" s="4"/>
      <c r="D47" s="7"/>
      <c r="E47" s="11" t="s">
        <v>58</v>
      </c>
      <c r="F47" s="6">
        <v>30</v>
      </c>
      <c r="G47" s="11"/>
    </row>
    <row r="48" spans="1:7" outlineLevel="2">
      <c r="A48" s="4" t="s">
        <v>54</v>
      </c>
      <c r="B48" s="4" t="s">
        <v>59</v>
      </c>
      <c r="C48" s="4"/>
      <c r="D48" s="7"/>
      <c r="E48" s="11" t="s">
        <v>60</v>
      </c>
      <c r="F48" s="6">
        <v>60</v>
      </c>
      <c r="G48" s="11"/>
    </row>
    <row r="49" spans="2:2">
      <c r="B49" s="9" t="s">
        <v>61</v>
      </c>
    </row>
  </sheetData>
  <mergeCells count="6">
    <mergeCell ref="E10:E12"/>
    <mergeCell ref="E16:E17"/>
    <mergeCell ref="E42:E43"/>
    <mergeCell ref="G10:G12"/>
    <mergeCell ref="G16:G17"/>
    <mergeCell ref="G42:G43"/>
  </mergeCells>
  <conditionalFormatting sqref="E2 G2">
    <cfRule type="cellIs" dxfId="0" priority="2" operator="greaterThan">
      <formula>18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A7" sqref="A7"/>
    </sheetView>
  </sheetViews>
  <sheetFormatPr baseColWidth="10" defaultRowHeight="15"/>
  <cols>
    <col min="1" max="1" width="6.140625" customWidth="1"/>
    <col min="2" max="2" width="26.85546875" bestFit="1" customWidth="1"/>
  </cols>
  <sheetData>
    <row r="1" spans="1:2">
      <c r="A1" s="5"/>
      <c r="B1" t="s">
        <v>62</v>
      </c>
    </row>
    <row r="2" spans="1:2">
      <c r="A2" s="6"/>
      <c r="B2" t="s">
        <v>63</v>
      </c>
    </row>
    <row r="3" spans="1:2">
      <c r="A3" s="7"/>
      <c r="B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CheckList</vt:lpstr>
      <vt:lpstr>Légende</vt:lpstr>
      <vt:lpstr>PoidsBenF</vt:lpstr>
      <vt:lpstr>PoidsParticipant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matériel pour randonnées en montagne</dc:title>
  <dc:subject>Check list matériel pour randonnées en montagne</dc:subject>
  <dc:creator>Kago</dc:creator>
  <cp:keywords>c06TpsLibre</cp:keywords>
  <cp:lastModifiedBy>Kago</cp:lastModifiedBy>
  <cp:lastPrinted>2019-07-26T10:22:35Z</cp:lastPrinted>
  <dcterms:created xsi:type="dcterms:W3CDTF">2018-06-28T10:40:51Z</dcterms:created>
  <dcterms:modified xsi:type="dcterms:W3CDTF">2019-07-26T10:24:50Z</dcterms:modified>
  <cp:category>c06TpsLibre</cp:category>
  <cp:version>201806281256</cp:version>
</cp:coreProperties>
</file>